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80" windowWidth="19230" windowHeight="6540" activeTab="0"/>
  </bookViews>
  <sheets>
    <sheet name="факт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<sst xmlns="http://schemas.openxmlformats.org/spreadsheetml/2006/main" count="46" uniqueCount="45">
  <si>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</si>
  <si>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</si>
  <si>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</si>
  <si>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</si>
  <si>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</si>
  <si>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</si>
  <si>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</si>
  <si>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</si>
  <si>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</si>
  <si>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</si>
  <si>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</si>
  <si>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</si>
  <si>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</si>
  <si>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</si>
  <si>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</si>
  <si>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</si>
  <si>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</si>
  <si>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</si>
  <si>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</si>
  <si>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</si>
  <si>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</si>
  <si>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</si>
  <si>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2</t>
  </si>
  <si>
    <t>3</t>
  </si>
  <si>
    <t>4</t>
  </si>
  <si>
    <t>5</t>
  </si>
  <si>
    <t>6</t>
  </si>
  <si>
    <t>6.1</t>
  </si>
  <si>
    <t>6.2</t>
  </si>
  <si>
    <t xml:space="preserve">Потери электроэнергии при передаче по электросетям </t>
  </si>
  <si>
    <t xml:space="preserve">Вырыботка </t>
  </si>
  <si>
    <t>Год</t>
  </si>
  <si>
    <t>МВтч</t>
  </si>
  <si>
    <t>Электроэнергия</t>
  </si>
  <si>
    <t>1кв.</t>
  </si>
  <si>
    <t>2кв.</t>
  </si>
  <si>
    <t>3кв.</t>
  </si>
  <si>
    <t>4кв.</t>
  </si>
  <si>
    <t>ТЭР</t>
  </si>
  <si>
    <t xml:space="preserve">Собственное потребление                                           ОАО "Норильскгазпром" </t>
  </si>
  <si>
    <t>Сергей Иванович Соколов</t>
  </si>
  <si>
    <t>телефон для контактов  (3919) 253227</t>
  </si>
  <si>
    <t>Начальник Производственно-технического управления ОАО "Норильскгазпром"</t>
  </si>
  <si>
    <t>Фактические объемы отпуска электрической энергии ОАО "Норильскгазпром"п. Тухард в 2015г.</t>
  </si>
  <si>
    <r>
      <t>тыс.м</t>
    </r>
    <r>
      <rPr>
        <vertAlign val="superscript"/>
        <sz val="10"/>
        <color indexed="56"/>
        <rFont val="Calibri"/>
        <family val="2"/>
      </rPr>
      <t>3</t>
    </r>
    <r>
      <rPr>
        <sz val="10"/>
        <color indexed="56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</si>
</sst>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0"/>
      <color indexed="56"/>
      <name val="Arial"/>
      <family val="2"/>
    </font>
    <font>
      <sz val="10"/>
      <color indexed="56"/>
      <name val="Calibri"/>
      <family val="2"/>
    </font>
    <font>
      <sz val="11"/>
      <color indexed="56"/>
      <name val="Calibri"/>
      <family val="2"/>
    </font>
    <font>
      <vertAlign val="superscript"/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Calibri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left" vertical="center" wrapText="1" indent="1"/>
    </xf>
    <xf numFmtId="0" fontId="46" fillId="33" borderId="11" xfId="0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textRotation="90" wrapText="1"/>
    </xf>
    <xf numFmtId="0" fontId="46" fillId="33" borderId="12" xfId="0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/>
    </xf>
    <xf numFmtId="49" fontId="47" fillId="33" borderId="13" xfId="0" applyNumberFormat="1" applyFont="1" applyFill="1" applyBorder="1" applyAlignment="1">
      <alignment horizontal="center" vertical="center" textRotation="90" wrapText="1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0"/>
  <sheetViews>
    <sheetView tabSelected="1" zoomScale="79" zoomScaleNormal="79" zoomScalePageLayoutView="0" workbookViewId="0" topLeftCell="A1">
      <selection activeCell="F7" sqref="F7"/>
    </sheetView>
  </sheetViews>
  <sheetFormatPr defaultColWidth="9.140625" defaultRowHeight="12.75"/>
  <cols>
    <col min="1" max="1" width="13.00390625" style="2" customWidth="1"/>
    <col min="2" max="2" width="12.7109375" style="2" customWidth="1"/>
    <col min="3" max="3" width="41.140625" style="2" customWidth="1"/>
    <col min="4" max="4" width="13.00390625" style="2" customWidth="1"/>
    <col min="5" max="5" width="14.00390625" style="26" customWidth="1"/>
    <col min="6" max="8" width="13.00390625" style="26" customWidth="1"/>
    <col min="9" max="21" width="9.7109375" style="26" customWidth="1"/>
    <col min="22" max="16384" width="9.140625" style="2" customWidth="1"/>
  </cols>
  <sheetData>
    <row r="1" spans="1:120" s="3" customFormat="1" ht="30.7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20" s="3" customFormat="1" ht="11.25" customHeigh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</row>
    <row r="3" spans="1:120" s="3" customFormat="1" ht="24.75" customHeight="1">
      <c r="A3" s="6" t="s">
        <v>0</v>
      </c>
      <c r="B3" s="6" t="s">
        <v>38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34</v>
      </c>
      <c r="I3" s="6" t="s">
        <v>6</v>
      </c>
      <c r="J3" s="6" t="s">
        <v>7</v>
      </c>
      <c r="K3" s="6" t="s">
        <v>8</v>
      </c>
      <c r="L3" s="6" t="s">
        <v>35</v>
      </c>
      <c r="M3" s="6" t="s">
        <v>9</v>
      </c>
      <c r="N3" s="6" t="s">
        <v>10</v>
      </c>
      <c r="O3" s="6" t="s">
        <v>11</v>
      </c>
      <c r="P3" s="6" t="s">
        <v>36</v>
      </c>
      <c r="Q3" s="6" t="s">
        <v>12</v>
      </c>
      <c r="R3" s="6" t="s">
        <v>13</v>
      </c>
      <c r="S3" s="6" t="s">
        <v>14</v>
      </c>
      <c r="T3" s="6" t="s">
        <v>37</v>
      </c>
      <c r="U3" s="6" t="s">
        <v>31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</row>
    <row r="4" spans="1:120" s="3" customFormat="1" ht="21" customHeight="1">
      <c r="A4" s="7">
        <v>1</v>
      </c>
      <c r="B4" s="8" t="s">
        <v>33</v>
      </c>
      <c r="C4" s="9" t="s">
        <v>30</v>
      </c>
      <c r="D4" s="10" t="s">
        <v>32</v>
      </c>
      <c r="E4" s="11">
        <v>1073</v>
      </c>
      <c r="F4" s="11">
        <v>987</v>
      </c>
      <c r="G4" s="11">
        <v>934</v>
      </c>
      <c r="H4" s="11">
        <f>SUM(E4:G4)</f>
        <v>2994</v>
      </c>
      <c r="I4" s="11">
        <v>770.3</v>
      </c>
      <c r="J4" s="11">
        <v>724</v>
      </c>
      <c r="K4" s="11">
        <v>463.6</v>
      </c>
      <c r="L4" s="11">
        <f>SUM(I4:K4)</f>
        <v>1957.9</v>
      </c>
      <c r="M4" s="11">
        <v>430</v>
      </c>
      <c r="N4" s="11">
        <v>504</v>
      </c>
      <c r="O4" s="11">
        <v>550</v>
      </c>
      <c r="P4" s="11">
        <f>SUM(M4:O4)</f>
        <v>1484</v>
      </c>
      <c r="Q4" s="11">
        <v>837.2</v>
      </c>
      <c r="R4" s="11">
        <v>963</v>
      </c>
      <c r="S4" s="11">
        <v>1052.7</v>
      </c>
      <c r="T4" s="11">
        <f aca="true" t="shared" si="0" ref="T4:T9">SUM(Q4:S4)</f>
        <v>2852.9</v>
      </c>
      <c r="U4" s="11">
        <f aca="true" t="shared" si="1" ref="U4:U9">H4+L4+P4+T4</f>
        <v>9288.8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1:21" ht="27.75" customHeight="1">
      <c r="A5" s="7" t="s">
        <v>22</v>
      </c>
      <c r="B5" s="12"/>
      <c r="C5" s="9" t="s">
        <v>17</v>
      </c>
      <c r="D5" s="13"/>
      <c r="E5" s="11">
        <v>75.1</v>
      </c>
      <c r="F5" s="11">
        <v>69.1</v>
      </c>
      <c r="G5" s="11">
        <v>65.4</v>
      </c>
      <c r="H5" s="11">
        <f>SUM(E5:G5)</f>
        <v>209.6</v>
      </c>
      <c r="I5" s="11">
        <v>53.9</v>
      </c>
      <c r="J5" s="11">
        <v>50.4</v>
      </c>
      <c r="K5" s="11">
        <v>32.5</v>
      </c>
      <c r="L5" s="11">
        <f>SUM(I5:K5)</f>
        <v>136.8</v>
      </c>
      <c r="M5" s="11">
        <v>30.1</v>
      </c>
      <c r="N5" s="11">
        <v>35.3</v>
      </c>
      <c r="O5" s="11">
        <v>38.5</v>
      </c>
      <c r="P5" s="11">
        <f>SUM(M5:O5)</f>
        <v>103.9</v>
      </c>
      <c r="Q5" s="11">
        <v>58.6</v>
      </c>
      <c r="R5" s="11">
        <v>67.4</v>
      </c>
      <c r="S5" s="11">
        <v>73.7</v>
      </c>
      <c r="T5" s="11">
        <f t="shared" si="0"/>
        <v>199.7</v>
      </c>
      <c r="U5" s="11">
        <f t="shared" si="1"/>
        <v>650</v>
      </c>
    </row>
    <row r="6" spans="1:21" ht="30" customHeight="1">
      <c r="A6" s="7" t="s">
        <v>23</v>
      </c>
      <c r="B6" s="12"/>
      <c r="C6" s="9" t="s">
        <v>18</v>
      </c>
      <c r="D6" s="13"/>
      <c r="E6" s="11">
        <f aca="true" t="shared" si="2" ref="E6:S6">E4-E5</f>
        <v>997.9</v>
      </c>
      <c r="F6" s="11">
        <f t="shared" si="2"/>
        <v>917.9</v>
      </c>
      <c r="G6" s="11">
        <f t="shared" si="2"/>
        <v>868.6</v>
      </c>
      <c r="H6" s="11">
        <f t="shared" si="2"/>
        <v>2784.4</v>
      </c>
      <c r="I6" s="11">
        <f t="shared" si="2"/>
        <v>716.4</v>
      </c>
      <c r="J6" s="11">
        <f t="shared" si="2"/>
        <v>673.6</v>
      </c>
      <c r="K6" s="11">
        <f t="shared" si="2"/>
        <v>431.1</v>
      </c>
      <c r="L6" s="11">
        <f t="shared" si="2"/>
        <v>1821.1000000000001</v>
      </c>
      <c r="M6" s="11">
        <f t="shared" si="2"/>
        <v>399.9</v>
      </c>
      <c r="N6" s="11">
        <f t="shared" si="2"/>
        <v>468.7</v>
      </c>
      <c r="O6" s="11">
        <f>O4-O5</f>
        <v>511.5</v>
      </c>
      <c r="P6" s="11">
        <f t="shared" si="2"/>
        <v>1380.1</v>
      </c>
      <c r="Q6" s="11">
        <f t="shared" si="2"/>
        <v>778.6</v>
      </c>
      <c r="R6" s="11">
        <f t="shared" si="2"/>
        <v>895.6</v>
      </c>
      <c r="S6" s="11">
        <f t="shared" si="2"/>
        <v>979</v>
      </c>
      <c r="T6" s="11">
        <f t="shared" si="0"/>
        <v>2653.2</v>
      </c>
      <c r="U6" s="11">
        <f>H6+L6+P6+T6</f>
        <v>8638.8</v>
      </c>
    </row>
    <row r="7" spans="1:21" ht="28.5" customHeight="1">
      <c r="A7" s="7" t="s">
        <v>24</v>
      </c>
      <c r="B7" s="12"/>
      <c r="C7" s="9" t="s">
        <v>29</v>
      </c>
      <c r="D7" s="13"/>
      <c r="E7" s="14">
        <v>48.9</v>
      </c>
      <c r="F7" s="14">
        <v>44.98</v>
      </c>
      <c r="G7" s="14">
        <v>42.56</v>
      </c>
      <c r="H7" s="14">
        <f>ROUND((SUM(E7:G7)),2)</f>
        <v>136.44</v>
      </c>
      <c r="I7" s="14">
        <v>35.1</v>
      </c>
      <c r="J7" s="14">
        <v>33.01</v>
      </c>
      <c r="K7" s="14">
        <v>21.12</v>
      </c>
      <c r="L7" s="15">
        <f>ROUND((SUM(I7:K7)),2)</f>
        <v>89.23</v>
      </c>
      <c r="M7" s="15">
        <v>19.6</v>
      </c>
      <c r="N7" s="15">
        <v>22.97</v>
      </c>
      <c r="O7" s="15">
        <v>25.06</v>
      </c>
      <c r="P7" s="15">
        <f>ROUND((SUM(M7:O7)),2)</f>
        <v>67.63</v>
      </c>
      <c r="Q7" s="15">
        <v>38.15</v>
      </c>
      <c r="R7" s="15">
        <v>43.88</v>
      </c>
      <c r="S7" s="15">
        <v>47.97</v>
      </c>
      <c r="T7" s="15">
        <f>ROUND((SUM(Q7:S7)),2)</f>
        <v>130</v>
      </c>
      <c r="U7" s="15">
        <f t="shared" si="1"/>
        <v>423.3</v>
      </c>
    </row>
    <row r="8" spans="1:21" ht="28.5" customHeight="1">
      <c r="A8" s="7" t="s">
        <v>25</v>
      </c>
      <c r="B8" s="12"/>
      <c r="C8" s="9" t="s">
        <v>39</v>
      </c>
      <c r="D8" s="13"/>
      <c r="E8" s="15">
        <f>E6-E7-E9</f>
        <v>706.3905</v>
      </c>
      <c r="F8" s="15">
        <f>F6-F7-F9</f>
        <v>643.7411999999999</v>
      </c>
      <c r="G8" s="15">
        <f>G6-G7-G9</f>
        <v>652.5879</v>
      </c>
      <c r="H8" s="15">
        <f>SUM(E8:G8)</f>
        <v>2002.7196</v>
      </c>
      <c r="I8" s="15">
        <f>I6-I7-I9</f>
        <v>515.6604</v>
      </c>
      <c r="J8" s="15">
        <f>J6-J7-J9</f>
        <v>534.4004</v>
      </c>
      <c r="K8" s="15">
        <f>K6-K7-K9</f>
        <v>347.39750000000004</v>
      </c>
      <c r="L8" s="15">
        <f>SUM(I8:K8)</f>
        <v>1397.4583</v>
      </c>
      <c r="M8" s="15">
        <f>M6-M7-M9</f>
        <v>321.7579999999999</v>
      </c>
      <c r="N8" s="15">
        <f>N6-N7-N9</f>
        <v>357.66360000000003</v>
      </c>
      <c r="O8" s="15">
        <f>O6-O7-O9</f>
        <v>361.7115</v>
      </c>
      <c r="P8" s="15">
        <f>SUM(M8:O8)</f>
        <v>1041.1331</v>
      </c>
      <c r="Q8" s="15">
        <f>Q6-Q7-Q9</f>
        <v>573.2497000000001</v>
      </c>
      <c r="R8" s="15">
        <f>R6-R7-R9</f>
        <v>572.579</v>
      </c>
      <c r="S8" s="15">
        <f>S6-S7-S9</f>
        <v>643.7643</v>
      </c>
      <c r="T8" s="15">
        <f t="shared" si="0"/>
        <v>1789.593</v>
      </c>
      <c r="U8" s="15">
        <f t="shared" si="1"/>
        <v>6230.9039999999995</v>
      </c>
    </row>
    <row r="9" spans="1:21" ht="27.75" customHeight="1">
      <c r="A9" s="7" t="s">
        <v>26</v>
      </c>
      <c r="B9" s="12"/>
      <c r="C9" s="9" t="s">
        <v>16</v>
      </c>
      <c r="D9" s="16"/>
      <c r="E9" s="14">
        <f>E11+E12</f>
        <v>242.6095</v>
      </c>
      <c r="F9" s="14">
        <f>F11+F12</f>
        <v>229.1788</v>
      </c>
      <c r="G9" s="14">
        <f>G11+G12</f>
        <v>173.4521</v>
      </c>
      <c r="H9" s="14">
        <f>SUM(E9:G9)</f>
        <v>645.2404</v>
      </c>
      <c r="I9" s="14">
        <f>I11+I12</f>
        <v>165.6396</v>
      </c>
      <c r="J9" s="14">
        <f>J11+J12</f>
        <v>106.1896</v>
      </c>
      <c r="K9" s="14">
        <f>K11+K12</f>
        <v>62.582499999999996</v>
      </c>
      <c r="L9" s="14">
        <f>SUM(I9:K9)</f>
        <v>334.4117</v>
      </c>
      <c r="M9" s="14">
        <f>M11+M12</f>
        <v>58.542</v>
      </c>
      <c r="N9" s="14">
        <f>N11+N12</f>
        <v>88.0664</v>
      </c>
      <c r="O9" s="14">
        <f>O11+O12</f>
        <v>124.7285</v>
      </c>
      <c r="P9" s="14">
        <f>SUM(M9:O9)</f>
        <v>271.3369</v>
      </c>
      <c r="Q9" s="14">
        <f>Q11+Q12</f>
        <v>167.2003</v>
      </c>
      <c r="R9" s="14">
        <f>R11+R12</f>
        <v>279.141</v>
      </c>
      <c r="S9" s="14">
        <f>S11+S12</f>
        <v>287.2657</v>
      </c>
      <c r="T9" s="14">
        <f t="shared" si="0"/>
        <v>733.607</v>
      </c>
      <c r="U9" s="14">
        <f t="shared" si="1"/>
        <v>1984.596</v>
      </c>
    </row>
    <row r="10" spans="1:21" ht="15" customHeight="1">
      <c r="A10" s="7"/>
      <c r="B10" s="12"/>
      <c r="C10" s="17" t="s">
        <v>15</v>
      </c>
      <c r="D10" s="18"/>
      <c r="E10" s="18"/>
      <c r="F10" s="18"/>
      <c r="G10" s="18"/>
      <c r="H10" s="19"/>
      <c r="I10" s="20"/>
      <c r="J10" s="20"/>
      <c r="K10" s="20"/>
      <c r="L10" s="21"/>
      <c r="M10" s="20"/>
      <c r="N10" s="20"/>
      <c r="O10" s="20"/>
      <c r="P10" s="20"/>
      <c r="Q10" s="20"/>
      <c r="R10" s="20"/>
      <c r="S10" s="20"/>
      <c r="T10" s="20"/>
      <c r="U10" s="21"/>
    </row>
    <row r="11" spans="1:21" ht="21" customHeight="1">
      <c r="A11" s="7" t="s">
        <v>27</v>
      </c>
      <c r="B11" s="12"/>
      <c r="C11" s="9" t="s">
        <v>19</v>
      </c>
      <c r="D11" s="10" t="s">
        <v>32</v>
      </c>
      <c r="E11" s="14">
        <v>16.5452</v>
      </c>
      <c r="F11" s="14">
        <v>14.5882</v>
      </c>
      <c r="G11" s="14">
        <v>14.356</v>
      </c>
      <c r="H11" s="14">
        <f>SUM(E11:G11)</f>
        <v>45.4894</v>
      </c>
      <c r="I11" s="14">
        <v>13.4207</v>
      </c>
      <c r="J11" s="14">
        <v>7.0295</v>
      </c>
      <c r="K11" s="14">
        <v>4.0057</v>
      </c>
      <c r="L11" s="14">
        <f>SUM(I11:K11)</f>
        <v>24.4559</v>
      </c>
      <c r="M11" s="14">
        <v>2.5459</v>
      </c>
      <c r="N11" s="14">
        <v>2.7272</v>
      </c>
      <c r="O11" s="14">
        <v>4.2541</v>
      </c>
      <c r="P11" s="14">
        <f>SUM(M11:O11)</f>
        <v>9.5272</v>
      </c>
      <c r="Q11" s="14">
        <v>6.4843</v>
      </c>
      <c r="R11" s="14">
        <v>8.8156</v>
      </c>
      <c r="S11" s="14">
        <v>7.6289</v>
      </c>
      <c r="T11" s="14">
        <f>SUM(Q11:S11)</f>
        <v>22.928800000000003</v>
      </c>
      <c r="U11" s="14">
        <f>H11+L11+P11+T11</f>
        <v>102.40129999999999</v>
      </c>
    </row>
    <row r="12" spans="1:21" ht="21" customHeight="1">
      <c r="A12" s="7" t="s">
        <v>28</v>
      </c>
      <c r="B12" s="12"/>
      <c r="C12" s="9" t="s">
        <v>20</v>
      </c>
      <c r="D12" s="16"/>
      <c r="E12" s="14">
        <v>226.0643</v>
      </c>
      <c r="F12" s="14">
        <v>214.5906</v>
      </c>
      <c r="G12" s="14">
        <v>159.0961</v>
      </c>
      <c r="H12" s="14">
        <f>SUM(E12:G12)</f>
        <v>599.751</v>
      </c>
      <c r="I12" s="14">
        <v>152.2189</v>
      </c>
      <c r="J12" s="14">
        <v>99.1601</v>
      </c>
      <c r="K12" s="14">
        <v>58.5768</v>
      </c>
      <c r="L12" s="14">
        <f>SUM(I12:K12)</f>
        <v>309.9558</v>
      </c>
      <c r="M12" s="14">
        <v>55.9961</v>
      </c>
      <c r="N12" s="14">
        <v>85.3392</v>
      </c>
      <c r="O12" s="14">
        <f>116.2074+4.267</f>
        <v>120.4744</v>
      </c>
      <c r="P12" s="14">
        <f>SUM(M12:O12)</f>
        <v>261.8097</v>
      </c>
      <c r="Q12" s="14">
        <v>160.716</v>
      </c>
      <c r="R12" s="14">
        <v>270.3254</v>
      </c>
      <c r="S12" s="14">
        <v>279.6368</v>
      </c>
      <c r="T12" s="14">
        <f>SUM(Q12:S12)</f>
        <v>710.6782000000001</v>
      </c>
      <c r="U12" s="14">
        <f>H12+L12+P12+T12</f>
        <v>1882.1947</v>
      </c>
    </row>
    <row r="13" spans="1:21" ht="27.75" customHeight="1">
      <c r="A13" s="22">
        <v>7</v>
      </c>
      <c r="B13" s="23"/>
      <c r="C13" s="9" t="s">
        <v>21</v>
      </c>
      <c r="D13" s="6" t="s">
        <v>44</v>
      </c>
      <c r="E13" s="15">
        <v>677</v>
      </c>
      <c r="F13" s="15">
        <v>651</v>
      </c>
      <c r="G13" s="15">
        <v>673</v>
      </c>
      <c r="H13" s="15">
        <f>ROUND(SUM(E13:G13),0)</f>
        <v>2001</v>
      </c>
      <c r="I13" s="15">
        <v>569</v>
      </c>
      <c r="J13" s="15">
        <v>515</v>
      </c>
      <c r="K13" s="15">
        <v>450</v>
      </c>
      <c r="L13" s="15">
        <f>ROUND(SUM(I13:K13),0)</f>
        <v>1534</v>
      </c>
      <c r="M13" s="15">
        <v>496</v>
      </c>
      <c r="N13" s="15">
        <v>550</v>
      </c>
      <c r="O13" s="15">
        <v>582</v>
      </c>
      <c r="P13" s="15">
        <f>ROUND(SUM(M13:O13),0)</f>
        <v>1628</v>
      </c>
      <c r="Q13" s="15">
        <v>642</v>
      </c>
      <c r="R13" s="15">
        <v>653</v>
      </c>
      <c r="S13" s="15">
        <v>664</v>
      </c>
      <c r="T13" s="15">
        <f>ROUND(SUM(Q13:S13),0)</f>
        <v>1959</v>
      </c>
      <c r="U13" s="11">
        <f>H13+L13+P13+T13</f>
        <v>7122</v>
      </c>
    </row>
    <row r="14" spans="1:6" ht="12.75">
      <c r="A14" s="24"/>
      <c r="B14" s="24"/>
      <c r="C14" s="25"/>
      <c r="D14" s="25"/>
      <c r="E14" s="25"/>
      <c r="F14" s="25"/>
    </row>
    <row r="15" spans="1:6" ht="17.25" customHeight="1">
      <c r="A15" s="25"/>
      <c r="B15" s="27" t="s">
        <v>42</v>
      </c>
      <c r="C15" s="28"/>
      <c r="D15" s="25"/>
      <c r="E15" s="25"/>
      <c r="F15" s="25"/>
    </row>
    <row r="16" spans="1:6" ht="17.25" customHeight="1">
      <c r="A16" s="25"/>
      <c r="B16" s="27" t="s">
        <v>40</v>
      </c>
      <c r="C16" s="25"/>
      <c r="D16" s="26"/>
      <c r="E16" s="25"/>
      <c r="F16" s="25"/>
    </row>
    <row r="17" ht="3" customHeight="1"/>
    <row r="18" spans="1:6" ht="15" customHeight="1">
      <c r="A18" s="25"/>
      <c r="B18" s="27" t="s">
        <v>41</v>
      </c>
      <c r="C18" s="25"/>
      <c r="D18" s="25"/>
      <c r="E18" s="25"/>
      <c r="F18" s="25"/>
    </row>
    <row r="19" spans="1:6" ht="12.75">
      <c r="A19" s="25"/>
      <c r="B19" s="29"/>
      <c r="C19" s="29"/>
      <c r="D19" s="29"/>
      <c r="E19" s="25"/>
      <c r="F19" s="25"/>
    </row>
    <row r="20" spans="1:6" ht="12.75">
      <c r="A20" s="29"/>
      <c r="B20" s="29"/>
      <c r="C20" s="29"/>
      <c r="D20" s="29"/>
      <c r="E20" s="25"/>
      <c r="F20" s="25"/>
    </row>
  </sheetData>
  <sheetProtection/>
  <mergeCells count="5">
    <mergeCell ref="A1:U1"/>
    <mergeCell ref="B4:B13"/>
    <mergeCell ref="D4:D9"/>
    <mergeCell ref="D11:D12"/>
    <mergeCell ref="C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Сирук</cp:lastModifiedBy>
  <cp:lastPrinted>2015-06-05T12:52:26Z</cp:lastPrinted>
  <dcterms:created xsi:type="dcterms:W3CDTF">1996-10-08T23:32:33Z</dcterms:created>
  <dcterms:modified xsi:type="dcterms:W3CDTF">2016-05-16T03:47:21Z</dcterms:modified>
  <cp:category/>
  <cp:version/>
  <cp:contentType/>
  <cp:contentStatus/>
</cp:coreProperties>
</file>